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phgera/Documents/"/>
    </mc:Choice>
  </mc:AlternateContent>
  <xr:revisionPtr revIDLastSave="0" documentId="13_ncr:1_{79F181C7-6036-6749-B7C6-0DE0D192A4DF}" xr6:coauthVersionLast="47" xr6:coauthVersionMax="47" xr10:uidLastSave="{00000000-0000-0000-0000-000000000000}"/>
  <bookViews>
    <workbookView xWindow="480" yWindow="1000" windowWidth="25040" windowHeight="13800" xr2:uid="{5EC19310-2919-C944-9408-F5F990DBACD2}"/>
  </bookViews>
  <sheets>
    <sheet name="Sheet1" sheetId="1" r:id="rId1"/>
  </sheets>
  <calcPr calcId="18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6" i="1" l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</calcChain>
</file>

<file path=xl/sharedStrings.xml><?xml version="1.0" encoding="utf-8"?>
<sst xmlns="http://schemas.openxmlformats.org/spreadsheetml/2006/main" count="377" uniqueCount="134">
  <si>
    <t>Latitude</t>
  </si>
  <si>
    <t>Longitude</t>
  </si>
  <si>
    <t>Freq (MHz)</t>
  </si>
  <si>
    <t>TONE MODE TYPE</t>
  </si>
  <si>
    <t>REPEATER</t>
  </si>
  <si>
    <t>OFFSETS:</t>
  </si>
  <si>
    <t>(settings)</t>
  </si>
  <si>
    <t>BAND</t>
  </si>
  <si>
    <t>OUTPUT</t>
  </si>
  <si>
    <t>INPUT</t>
  </si>
  <si>
    <t>KEY: RT  to Yaesu terms</t>
  </si>
  <si>
    <t>TONE</t>
  </si>
  <si>
    <t>CALL SIGN</t>
  </si>
  <si>
    <t>LOCATION</t>
  </si>
  <si>
    <t>COUNTY</t>
  </si>
  <si>
    <t>DIGITAL MODES</t>
  </si>
  <si>
    <t>2m = +/- 600kHz</t>
  </si>
  <si>
    <t>TONE = ENC</t>
  </si>
  <si>
    <t xml:space="preserve">                     COORDINATES</t>
  </si>
  <si>
    <t>My Receiver</t>
  </si>
  <si>
    <t>My Transmitter</t>
  </si>
  <si>
    <t>6m = +/- 1MHz</t>
  </si>
  <si>
    <t>TONE SQUELCH = CTCSS</t>
  </si>
  <si>
    <t>70cm = +/- 5MHz</t>
  </si>
  <si>
    <t>NONE</t>
  </si>
  <si>
    <t>Lat2</t>
  </si>
  <si>
    <t>Long2</t>
  </si>
  <si>
    <t>IRLP node</t>
  </si>
  <si>
    <t>Fusion</t>
  </si>
  <si>
    <t>EchoLink node</t>
  </si>
  <si>
    <t>2 m</t>
  </si>
  <si>
    <t>MINUS</t>
  </si>
  <si>
    <t>K2PUT</t>
  </si>
  <si>
    <t>Carmel, NY</t>
  </si>
  <si>
    <t>Putnam</t>
  </si>
  <si>
    <t>N2ACF Net</t>
  </si>
  <si>
    <t>Pomona, NY</t>
  </si>
  <si>
    <t>Rockland</t>
  </si>
  <si>
    <t>WB2BQW Net</t>
  </si>
  <si>
    <t>Washingtonville, NY</t>
  </si>
  <si>
    <t>Orange</t>
  </si>
  <si>
    <t>TONE SQUELCH</t>
  </si>
  <si>
    <t>W2NYW</t>
  </si>
  <si>
    <t>Lake Peekskill, NY</t>
  </si>
  <si>
    <t>NA1RA</t>
  </si>
  <si>
    <t>New Milford, CT</t>
  </si>
  <si>
    <t>Litchfield</t>
  </si>
  <si>
    <t>WA2MJM</t>
  </si>
  <si>
    <t>OMARC 745</t>
  </si>
  <si>
    <t>Ulster</t>
  </si>
  <si>
    <t>WA2VDX</t>
  </si>
  <si>
    <t>Finchville, NY</t>
  </si>
  <si>
    <t>Overlook Mt, NY</t>
  </si>
  <si>
    <t>W1HDN</t>
  </si>
  <si>
    <t>Torrington, CT</t>
  </si>
  <si>
    <t>W1CGA</t>
  </si>
  <si>
    <t>Groton, CT</t>
  </si>
  <si>
    <t>New London</t>
  </si>
  <si>
    <t>N2EYH</t>
  </si>
  <si>
    <t>Millbrook, NY</t>
  </si>
  <si>
    <t>Dutchess</t>
  </si>
  <si>
    <t>K1FFK</t>
  </si>
  <si>
    <t>Mt. Greylock, MA</t>
  </si>
  <si>
    <t>Berkshire</t>
  </si>
  <si>
    <t>W2VER</t>
  </si>
  <si>
    <t>Vernon, NJ</t>
  </si>
  <si>
    <t>Sussex</t>
  </si>
  <si>
    <t>K2HR</t>
  </si>
  <si>
    <t>Yorktown, NY</t>
  </si>
  <si>
    <t>Westchester</t>
  </si>
  <si>
    <t>K2FJ</t>
  </si>
  <si>
    <t>Alpine, NJ</t>
  </si>
  <si>
    <t>Bergen</t>
  </si>
  <si>
    <t>AE2AN</t>
  </si>
  <si>
    <t>Mt. Beacon, NY</t>
  </si>
  <si>
    <t>PLUS</t>
  </si>
  <si>
    <t>N2OXV</t>
  </si>
  <si>
    <t>Highland, NY</t>
  </si>
  <si>
    <t>WB2ZII</t>
  </si>
  <si>
    <t>Valhalla, NY</t>
  </si>
  <si>
    <t>KQ2H Net</t>
  </si>
  <si>
    <t>Sam's Point, NY</t>
  </si>
  <si>
    <t>W1EDH</t>
  </si>
  <si>
    <t>Glastonbury, CT</t>
  </si>
  <si>
    <t>Hartford</t>
  </si>
  <si>
    <t>KC2OUR Net</t>
  </si>
  <si>
    <t>Harriman, NY</t>
  </si>
  <si>
    <t>Danbury, CT</t>
  </si>
  <si>
    <t>Fairfield</t>
  </si>
  <si>
    <t>KC2AXO</t>
  </si>
  <si>
    <t>Grahamsville, NY</t>
  </si>
  <si>
    <t>Sullivan</t>
  </si>
  <si>
    <t>WB2RRA</t>
  </si>
  <si>
    <t>Orangetown, NY</t>
  </si>
  <si>
    <t>K2RVW</t>
  </si>
  <si>
    <t>Forest Pond, NY</t>
  </si>
  <si>
    <t>Columbia</t>
  </si>
  <si>
    <t>EchoLink node?</t>
  </si>
  <si>
    <t>W2LI</t>
  </si>
  <si>
    <t>Murray Hill, NJ</t>
  </si>
  <si>
    <t>Union</t>
  </si>
  <si>
    <t>Kingston, NY</t>
  </si>
  <si>
    <t>N2TMT</t>
  </si>
  <si>
    <t>Middletown, NY</t>
  </si>
  <si>
    <t>W1BAA</t>
  </si>
  <si>
    <t>Sharon, CT</t>
  </si>
  <si>
    <t>W1QI</t>
  </si>
  <si>
    <t>WA2ZPX</t>
  </si>
  <si>
    <t>6 m</t>
  </si>
  <si>
    <t>K2ROB</t>
  </si>
  <si>
    <t>Cragsmoor, NY</t>
  </si>
  <si>
    <t>70 cm</t>
  </si>
  <si>
    <t>NA1RA Net</t>
  </si>
  <si>
    <t>Washington, CT</t>
  </si>
  <si>
    <t>Austerlitz, NY</t>
  </si>
  <si>
    <t>Esopus, NY</t>
  </si>
  <si>
    <t>Wurtsboro, NY</t>
  </si>
  <si>
    <t>WA2BXK</t>
  </si>
  <si>
    <t>Marlboro, NY</t>
  </si>
  <si>
    <t>K2MTB</t>
  </si>
  <si>
    <t>New Paltz, NY</t>
  </si>
  <si>
    <t>Warwick, NY</t>
  </si>
  <si>
    <t>N2LEN</t>
  </si>
  <si>
    <t>Hunter (Colonel Chair Summit)</t>
  </si>
  <si>
    <t>Greene</t>
  </si>
  <si>
    <t>Otisville, NY</t>
  </si>
  <si>
    <t>Woodstock, NY</t>
  </si>
  <si>
    <t>N2HEP</t>
  </si>
  <si>
    <t>Newburgh, NY</t>
  </si>
  <si>
    <t>WA2VDX Net</t>
  </si>
  <si>
    <t>WA2GZW</t>
  </si>
  <si>
    <t>Goshen, NY--911 Center</t>
  </si>
  <si>
    <t>NOTE:   Organized in ascending order of Receive INPUT Frequency</t>
  </si>
  <si>
    <t xml:space="preserve">      REPEATER 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</si>
</sst>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0000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37AF9"/>
        <bgColor indexed="64"/>
      </patternFill>
    </fill>
    <fill>
      <patternFill patternType="solid">
        <fgColor rgb="FF2AFAFF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5" fontId="0" fillId="4" borderId="0" xfId="0" applyNumberFormat="1" applyFill="1" applyAlignment="1">
      <alignment horizontal="center" vertical="center"/>
    </xf>
    <xf numFmtId="0" fontId="0" fillId="4" borderId="0" xfId="0" applyFill="1" applyAlignment="1">
      <alignment vertical="center"/>
    </xf>
    <xf numFmtId="0" fontId="1" fillId="4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0" xfId="0" applyFont="1" applyFill="1" applyAlignment="1">
      <alignment horizontal="left" vertical="center"/>
    </xf>
    <xf numFmtId="164" fontId="3" fillId="4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165" fontId="1" fillId="5" borderId="6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164" fontId="1" fillId="5" borderId="6" xfId="0" applyNumberFormat="1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165" fontId="1" fillId="5" borderId="8" xfId="0" applyNumberFormat="1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left" vertical="center"/>
    </xf>
    <xf numFmtId="0" fontId="1" fillId="5" borderId="10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left" vertical="center"/>
    </xf>
    <xf numFmtId="0" fontId="0" fillId="5" borderId="10" xfId="0" applyFill="1" applyBorder="1" applyAlignment="1">
      <alignment vertical="center"/>
    </xf>
    <xf numFmtId="164" fontId="1" fillId="5" borderId="11" xfId="0" applyNumberFormat="1" applyFont="1" applyFill="1" applyBorder="1" applyAlignment="1">
      <alignment horizontal="center" vertical="center"/>
    </xf>
    <xf numFmtId="165" fontId="1" fillId="4" borderId="6" xfId="0" applyNumberFormat="1" applyFont="1" applyFill="1" applyBorder="1" applyAlignment="1">
      <alignment horizontal="center" vertical="center"/>
    </xf>
    <xf numFmtId="165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5" borderId="9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center" vertical="center"/>
    </xf>
    <xf numFmtId="164" fontId="1" fillId="5" borderId="8" xfId="0" applyNumberFormat="1" applyFont="1" applyFill="1" applyBorder="1" applyAlignment="1">
      <alignment horizontal="center" vertical="center"/>
    </xf>
    <xf numFmtId="165" fontId="1" fillId="4" borderId="8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164" fontId="1" fillId="5" borderId="8" xfId="0" quotePrefix="1" applyNumberFormat="1" applyFont="1" applyFill="1" applyBorder="1" applyAlignment="1">
      <alignment horizontal="center" vertical="center"/>
    </xf>
    <xf numFmtId="165" fontId="1" fillId="4" borderId="11" xfId="0" applyNumberFormat="1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0" fillId="3" borderId="11" xfId="0" applyFill="1" applyBorder="1" applyAlignment="1">
      <alignment vertical="center"/>
    </xf>
    <xf numFmtId="0" fontId="1" fillId="5" borderId="11" xfId="0" applyFont="1" applyFill="1" applyBorder="1" applyAlignment="1">
      <alignment horizontal="center" vertical="center"/>
    </xf>
    <xf numFmtId="164" fontId="1" fillId="5" borderId="11" xfId="0" quotePrefix="1" applyNumberFormat="1" applyFont="1" applyFill="1" applyBorder="1" applyAlignment="1">
      <alignment horizontal="center" vertical="center"/>
    </xf>
    <xf numFmtId="165" fontId="1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0" fillId="3" borderId="8" xfId="0" applyFill="1" applyBorder="1" applyAlignment="1">
      <alignment vertical="center"/>
    </xf>
    <xf numFmtId="164" fontId="1" fillId="2" borderId="0" xfId="0" applyNumberFormat="1" applyFont="1" applyFill="1" applyAlignment="1">
      <alignment horizontal="center" vertical="center"/>
    </xf>
    <xf numFmtId="164" fontId="1" fillId="4" borderId="8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vertical="center"/>
    </xf>
    <xf numFmtId="165" fontId="1" fillId="2" borderId="0" xfId="0" applyNumberFormat="1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166" fontId="1" fillId="2" borderId="6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" xfId="0" applyBorder="1" applyAlignment="1">
      <alignment vertical="center"/>
    </xf>
    <xf numFmtId="0" fontId="1" fillId="2" borderId="8" xfId="0" applyFont="1" applyFill="1" applyBorder="1" applyAlignment="1">
      <alignment horizontal="center" vertical="center"/>
    </xf>
    <xf numFmtId="166" fontId="1" fillId="2" borderId="8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1" fillId="2" borderId="11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/>
    <xf numFmtId="0" fontId="1" fillId="0" borderId="10" xfId="0" applyFont="1" applyBorder="1" applyAlignment="1">
      <alignment horizontal="center" vertical="center"/>
    </xf>
    <xf numFmtId="0" fontId="1" fillId="3" borderId="11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164" fontId="1" fillId="2" borderId="7" xfId="0" applyNumberFormat="1" applyFont="1" applyFill="1" applyBorder="1" applyAlignment="1">
      <alignment horizontal="center" vertical="center"/>
    </xf>
    <xf numFmtId="164" fontId="1" fillId="4" borderId="6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165" fontId="1" fillId="2" borderId="7" xfId="0" applyNumberFormat="1" applyFont="1" applyFill="1" applyBorder="1" applyAlignment="1">
      <alignment horizontal="center" vertical="center"/>
    </xf>
    <xf numFmtId="164" fontId="1" fillId="2" borderId="14" xfId="0" applyNumberFormat="1" applyFont="1" applyFill="1" applyBorder="1" applyAlignment="1">
      <alignment horizontal="center" vertical="center"/>
    </xf>
    <xf numFmtId="164" fontId="1" fillId="4" borderId="11" xfId="0" applyNumberFormat="1" applyFont="1" applyFill="1" applyBorder="1" applyAlignment="1">
      <alignment horizontal="center" vertical="center"/>
    </xf>
    <xf numFmtId="165" fontId="1" fillId="2" borderId="14" xfId="0" applyNumberFormat="1" applyFont="1" applyFill="1" applyBorder="1" applyAlignment="1">
      <alignment horizontal="center" vertical="center"/>
    </xf>
    <xf numFmtId="166" fontId="1" fillId="2" borderId="11" xfId="0" applyNumberFormat="1" applyFont="1" applyFill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3" borderId="6" xfId="0" applyFill="1" applyBorder="1" applyAlignment="1">
      <alignment vertical="center"/>
    </xf>
    <xf numFmtId="0" fontId="1" fillId="8" borderId="11" xfId="0" applyFont="1" applyFill="1" applyBorder="1" applyAlignment="1">
      <alignment horizontal="center" vertical="center"/>
    </xf>
    <xf numFmtId="0" fontId="0" fillId="0" borderId="9" xfId="0" applyBorder="1"/>
    <xf numFmtId="166" fontId="1" fillId="2" borderId="11" xfId="0" applyNumberFormat="1" applyFont="1" applyFill="1" applyBorder="1" applyAlignment="1">
      <alignment horizontal="center" vertical="center"/>
    </xf>
    <xf numFmtId="0" fontId="0" fillId="0" borderId="15" xfId="0" applyBorder="1"/>
    <xf numFmtId="0" fontId="0" fillId="0" borderId="0" xfId="0" applyAlignment="1">
      <alignment horizontal="center"/>
    </xf>
    <xf numFmtId="0" fontId="2" fillId="0" borderId="0" xfId="0" applyFont="1" applyFill="1" applyAlignment="1">
      <alignment horizontal="left" vertical="center"/>
    </xf>
    <xf numFmtId="164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5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3" xfId="0" applyBorder="1"/>
    <xf numFmtId="0" fontId="1" fillId="2" borderId="9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5D600-C3A7-C046-B8E5-EB6B7D7D6A71}">
  <dimension ref="B2:S67"/>
  <sheetViews>
    <sheetView tabSelected="1" zoomScaleNormal="100" workbookViewId="0">
      <selection activeCell="R2" sqref="R2"/>
    </sheetView>
  </sheetViews>
  <sheetFormatPr baseColWidth="10" defaultRowHeight="16" x14ac:dyDescent="0.2"/>
  <cols>
    <col min="1" max="1" width="5" customWidth="1"/>
    <col min="2" max="2" width="6.1640625" bestFit="1" customWidth="1"/>
    <col min="3" max="3" width="13.6640625" customWidth="1"/>
    <col min="4" max="4" width="14" bestFit="1" customWidth="1"/>
    <col min="5" max="5" width="15.5" bestFit="1" customWidth="1"/>
    <col min="6" max="6" width="2.5" customWidth="1"/>
    <col min="7" max="7" width="21.5" bestFit="1" customWidth="1"/>
    <col min="8" max="8" width="5.83203125" bestFit="1" customWidth="1"/>
    <col min="9" max="9" width="2.5" customWidth="1"/>
    <col min="10" max="10" width="13" bestFit="1" customWidth="1"/>
    <col min="11" max="11" width="26.83203125" bestFit="1" customWidth="1"/>
    <col min="12" max="12" width="11.5" bestFit="1" customWidth="1"/>
    <col min="13" max="13" width="2.5" customWidth="1"/>
    <col min="14" max="15" width="11.6640625" customWidth="1"/>
    <col min="16" max="16" width="2.6640625" customWidth="1"/>
    <col min="17" max="19" width="13.5" customWidth="1"/>
  </cols>
  <sheetData>
    <row r="2" spans="2:19" ht="21" x14ac:dyDescent="0.2">
      <c r="B2" s="9"/>
      <c r="C2" s="10" t="s">
        <v>132</v>
      </c>
      <c r="D2" s="11"/>
      <c r="E2" s="12"/>
      <c r="F2" s="8"/>
      <c r="G2" s="6"/>
      <c r="H2" s="6"/>
      <c r="I2" s="7"/>
    </row>
    <row r="3" spans="2:19" ht="21" x14ac:dyDescent="0.2">
      <c r="B3" s="9"/>
      <c r="C3" s="99"/>
      <c r="D3" s="100"/>
      <c r="E3" s="101"/>
      <c r="F3" s="102"/>
      <c r="G3" s="103"/>
      <c r="H3" s="103"/>
      <c r="I3" s="104"/>
    </row>
    <row r="4" spans="2:19" ht="17" thickBot="1" x14ac:dyDescent="0.25">
      <c r="B4" s="1"/>
      <c r="C4" s="2"/>
      <c r="D4" s="2"/>
      <c r="E4" s="2"/>
      <c r="F4" s="1"/>
      <c r="G4" s="3"/>
      <c r="H4" s="3"/>
      <c r="I4" s="4"/>
      <c r="J4" s="5"/>
      <c r="K4" s="5"/>
      <c r="L4" s="5"/>
      <c r="M4" s="4"/>
      <c r="N4" s="5"/>
      <c r="O4" s="4"/>
    </row>
    <row r="5" spans="2:19" ht="18" thickTop="1" thickBot="1" x14ac:dyDescent="0.25">
      <c r="B5" s="13"/>
      <c r="C5" s="14" t="s">
        <v>2</v>
      </c>
      <c r="D5" s="14" t="s">
        <v>2</v>
      </c>
      <c r="E5" s="13"/>
      <c r="F5" s="15"/>
      <c r="G5" s="16" t="s">
        <v>3</v>
      </c>
      <c r="H5" s="16"/>
      <c r="I5" s="15"/>
      <c r="J5" s="13"/>
      <c r="K5" s="13"/>
      <c r="L5" s="13"/>
      <c r="M5" s="15"/>
      <c r="N5" s="17"/>
      <c r="O5" s="18"/>
      <c r="P5" s="15"/>
      <c r="Q5" s="17"/>
      <c r="R5" s="19"/>
      <c r="S5" s="18"/>
    </row>
    <row r="6" spans="2:19" ht="18" thickTop="1" thickBot="1" x14ac:dyDescent="0.25">
      <c r="B6" s="20"/>
      <c r="C6" s="21" t="s">
        <v>4</v>
      </c>
      <c r="D6" s="21" t="s">
        <v>4</v>
      </c>
      <c r="E6" s="20" t="s">
        <v>5</v>
      </c>
      <c r="F6" s="22"/>
      <c r="G6" s="23" t="s">
        <v>6</v>
      </c>
      <c r="H6" s="23"/>
      <c r="I6" s="22"/>
      <c r="J6" s="20"/>
      <c r="K6" s="20"/>
      <c r="L6" s="20"/>
      <c r="M6" s="22"/>
      <c r="N6" s="24" t="s">
        <v>133</v>
      </c>
      <c r="O6" s="25"/>
      <c r="P6" s="22"/>
      <c r="Q6" s="24"/>
      <c r="R6" s="27"/>
      <c r="S6" s="28"/>
    </row>
    <row r="7" spans="2:19" ht="18" thickTop="1" thickBot="1" x14ac:dyDescent="0.25">
      <c r="B7" s="20" t="s">
        <v>7</v>
      </c>
      <c r="C7" s="29" t="s">
        <v>8</v>
      </c>
      <c r="D7" s="29" t="s">
        <v>9</v>
      </c>
      <c r="E7" s="20"/>
      <c r="F7" s="22"/>
      <c r="G7" s="30" t="s">
        <v>10</v>
      </c>
      <c r="H7" s="31" t="s">
        <v>11</v>
      </c>
      <c r="I7" s="22"/>
      <c r="J7" s="32" t="s">
        <v>12</v>
      </c>
      <c r="K7" s="32" t="s">
        <v>13</v>
      </c>
      <c r="L7" s="32" t="s">
        <v>14</v>
      </c>
      <c r="M7" s="22"/>
      <c r="N7" s="33"/>
      <c r="O7" s="28"/>
      <c r="P7" s="22"/>
      <c r="Q7" s="34"/>
      <c r="R7" s="35" t="s">
        <v>15</v>
      </c>
      <c r="S7" s="36"/>
    </row>
    <row r="8" spans="2:19" ht="18" thickTop="1" thickBot="1" x14ac:dyDescent="0.25">
      <c r="B8" s="20"/>
      <c r="C8" s="37"/>
      <c r="D8" s="37"/>
      <c r="E8" s="26" t="s">
        <v>16</v>
      </c>
      <c r="F8" s="22"/>
      <c r="G8" s="38" t="s">
        <v>17</v>
      </c>
      <c r="H8" s="23"/>
      <c r="I8" s="22"/>
      <c r="J8" s="20"/>
      <c r="K8" s="20"/>
      <c r="L8" s="20"/>
      <c r="M8" s="22"/>
      <c r="N8" s="39" t="s">
        <v>18</v>
      </c>
      <c r="O8" s="40"/>
      <c r="P8" s="22"/>
      <c r="Q8" s="17"/>
      <c r="R8" s="19"/>
      <c r="S8" s="18"/>
    </row>
    <row r="9" spans="2:19" ht="18" thickTop="1" thickBot="1" x14ac:dyDescent="0.25">
      <c r="B9" s="20"/>
      <c r="C9" s="42" t="s">
        <v>19</v>
      </c>
      <c r="D9" s="37" t="s">
        <v>20</v>
      </c>
      <c r="E9" s="26" t="s">
        <v>21</v>
      </c>
      <c r="F9" s="22"/>
      <c r="G9" s="43" t="s">
        <v>22</v>
      </c>
      <c r="H9" s="23"/>
      <c r="I9" s="22"/>
      <c r="J9" s="20"/>
      <c r="K9" s="20"/>
      <c r="L9" s="20"/>
      <c r="M9" s="22"/>
      <c r="N9" s="32" t="s">
        <v>0</v>
      </c>
      <c r="O9" s="36" t="s">
        <v>1</v>
      </c>
      <c r="P9" s="22"/>
      <c r="Q9" s="44"/>
      <c r="R9" s="45"/>
      <c r="S9" s="46"/>
    </row>
    <row r="10" spans="2:19" ht="18" thickTop="1" thickBot="1" x14ac:dyDescent="0.25">
      <c r="B10" s="48"/>
      <c r="C10" s="49" t="s">
        <v>9</v>
      </c>
      <c r="D10" s="29" t="s">
        <v>8</v>
      </c>
      <c r="E10" s="41" t="s">
        <v>23</v>
      </c>
      <c r="F10" s="47"/>
      <c r="G10" s="50" t="s">
        <v>24</v>
      </c>
      <c r="H10" s="50"/>
      <c r="I10" s="47"/>
      <c r="J10" s="51"/>
      <c r="K10" s="51"/>
      <c r="L10" s="51"/>
      <c r="M10" s="47"/>
      <c r="N10" s="52" t="s">
        <v>25</v>
      </c>
      <c r="O10" s="53" t="s">
        <v>26</v>
      </c>
      <c r="P10" s="47"/>
      <c r="Q10" s="54" t="s">
        <v>27</v>
      </c>
      <c r="R10" s="55" t="s">
        <v>28</v>
      </c>
      <c r="S10" s="56" t="s">
        <v>29</v>
      </c>
    </row>
    <row r="11" spans="2:19" ht="17" thickTop="1" x14ac:dyDescent="0.2">
      <c r="B11" s="26" t="s">
        <v>30</v>
      </c>
      <c r="C11" s="58">
        <v>145.13</v>
      </c>
      <c r="D11" s="59">
        <f>C11-600/1000</f>
        <v>144.53</v>
      </c>
      <c r="E11" s="60" t="s">
        <v>31</v>
      </c>
      <c r="F11" s="61"/>
      <c r="G11" s="38" t="s">
        <v>11</v>
      </c>
      <c r="H11" s="62">
        <v>136.5</v>
      </c>
      <c r="I11" s="61"/>
      <c r="J11" s="63" t="s">
        <v>32</v>
      </c>
      <c r="K11" s="63" t="s">
        <v>33</v>
      </c>
      <c r="L11" s="60" t="s">
        <v>34</v>
      </c>
      <c r="M11" s="57"/>
      <c r="N11" s="64">
        <v>41.461199999999998</v>
      </c>
      <c r="O11" s="64">
        <v>-73.725200000000001</v>
      </c>
      <c r="P11" s="57"/>
      <c r="Q11" s="65"/>
      <c r="R11" s="66"/>
      <c r="S11" s="67"/>
    </row>
    <row r="12" spans="2:19" ht="17" thickBot="1" x14ac:dyDescent="0.25">
      <c r="B12" s="26" t="s">
        <v>30</v>
      </c>
      <c r="C12" s="58">
        <v>145.16999999999999</v>
      </c>
      <c r="D12" s="59">
        <f t="shared" ref="D12:D13" si="0">C12-600/1000</f>
        <v>144.57</v>
      </c>
      <c r="E12" s="60" t="s">
        <v>31</v>
      </c>
      <c r="F12" s="61"/>
      <c r="G12" s="38" t="s">
        <v>11</v>
      </c>
      <c r="H12" s="62">
        <v>114.8</v>
      </c>
      <c r="I12" s="61"/>
      <c r="J12" s="68" t="s">
        <v>35</v>
      </c>
      <c r="K12" s="68" t="s">
        <v>36</v>
      </c>
      <c r="L12" s="60" t="s">
        <v>37</v>
      </c>
      <c r="M12" s="57"/>
      <c r="N12" s="69">
        <v>41.186399999999999</v>
      </c>
      <c r="O12" s="69">
        <v>-74.055599999999998</v>
      </c>
      <c r="P12" s="57"/>
      <c r="Q12" s="70"/>
      <c r="R12" s="4"/>
      <c r="S12" s="71"/>
    </row>
    <row r="13" spans="2:19" ht="18" thickTop="1" thickBot="1" x14ac:dyDescent="0.25">
      <c r="B13" s="26" t="s">
        <v>30</v>
      </c>
      <c r="C13" s="58">
        <v>145.25</v>
      </c>
      <c r="D13" s="59">
        <f t="shared" si="0"/>
        <v>144.65</v>
      </c>
      <c r="E13" s="60" t="s">
        <v>31</v>
      </c>
      <c r="F13" s="61"/>
      <c r="G13" s="38" t="s">
        <v>11</v>
      </c>
      <c r="H13" s="62">
        <v>100</v>
      </c>
      <c r="I13" s="61"/>
      <c r="J13" s="68" t="s">
        <v>38</v>
      </c>
      <c r="K13" s="68" t="s">
        <v>39</v>
      </c>
      <c r="L13" s="60" t="s">
        <v>40</v>
      </c>
      <c r="M13" s="57"/>
      <c r="N13" s="69">
        <v>41.391800000000003</v>
      </c>
      <c r="O13" s="69">
        <v>-74.116299999999995</v>
      </c>
      <c r="P13" s="57"/>
      <c r="Q13" s="54">
        <v>3390</v>
      </c>
      <c r="R13" s="4"/>
      <c r="S13" s="56">
        <v>14070</v>
      </c>
    </row>
    <row r="14" spans="2:19" ht="17" thickTop="1" x14ac:dyDescent="0.2">
      <c r="B14" s="26" t="s">
        <v>30</v>
      </c>
      <c r="C14" s="58">
        <v>146.66999999999999</v>
      </c>
      <c r="D14" s="59">
        <f t="shared" ref="D14:D26" si="1">C14-600/1000</f>
        <v>146.07</v>
      </c>
      <c r="E14" s="60" t="s">
        <v>31</v>
      </c>
      <c r="F14" s="61"/>
      <c r="G14" s="38" t="s">
        <v>41</v>
      </c>
      <c r="H14" s="62">
        <v>100</v>
      </c>
      <c r="I14" s="61"/>
      <c r="J14" s="68" t="s">
        <v>42</v>
      </c>
      <c r="K14" s="68" t="s">
        <v>43</v>
      </c>
      <c r="L14" s="60" t="s">
        <v>34</v>
      </c>
      <c r="M14" s="57"/>
      <c r="N14" s="69">
        <v>41.338299999999997</v>
      </c>
      <c r="O14" s="69">
        <v>-73.896129999999999</v>
      </c>
      <c r="P14" s="57"/>
      <c r="Q14" s="73"/>
      <c r="R14" s="4"/>
      <c r="S14" s="74"/>
    </row>
    <row r="15" spans="2:19" x14ac:dyDescent="0.2">
      <c r="B15" s="26" t="s">
        <v>30</v>
      </c>
      <c r="C15" s="58">
        <v>146.72999999999999</v>
      </c>
      <c r="D15" s="59">
        <f t="shared" si="1"/>
        <v>146.13</v>
      </c>
      <c r="E15" s="60" t="s">
        <v>31</v>
      </c>
      <c r="F15" s="61"/>
      <c r="G15" s="38" t="s">
        <v>11</v>
      </c>
      <c r="H15" s="62">
        <v>192.8</v>
      </c>
      <c r="I15" s="61"/>
      <c r="J15" s="68" t="s">
        <v>44</v>
      </c>
      <c r="K15" s="68" t="s">
        <v>45</v>
      </c>
      <c r="L15" s="60" t="s">
        <v>46</v>
      </c>
      <c r="M15" s="57"/>
      <c r="N15" s="69">
        <v>41.59</v>
      </c>
      <c r="O15" s="69">
        <v>-73.41</v>
      </c>
      <c r="P15" s="57"/>
      <c r="Q15" s="73"/>
      <c r="R15" s="4"/>
      <c r="S15" s="74"/>
    </row>
    <row r="16" spans="2:19" x14ac:dyDescent="0.2">
      <c r="B16" s="26" t="s">
        <v>30</v>
      </c>
      <c r="C16" s="58">
        <v>146.745</v>
      </c>
      <c r="D16" s="59">
        <f t="shared" si="1"/>
        <v>146.14500000000001</v>
      </c>
      <c r="E16" s="60" t="s">
        <v>31</v>
      </c>
      <c r="F16" s="61"/>
      <c r="G16" s="38" t="s">
        <v>11</v>
      </c>
      <c r="H16" s="62">
        <v>103.5</v>
      </c>
      <c r="I16" s="61"/>
      <c r="J16" s="68" t="s">
        <v>47</v>
      </c>
      <c r="K16" s="68" t="s">
        <v>48</v>
      </c>
      <c r="L16" s="60" t="s">
        <v>49</v>
      </c>
      <c r="M16" s="57"/>
      <c r="N16" s="69">
        <v>41.981839999999998</v>
      </c>
      <c r="O16" s="69">
        <v>-73.814779999999999</v>
      </c>
      <c r="P16" s="57"/>
      <c r="Q16" s="73"/>
      <c r="R16" s="4"/>
      <c r="S16" s="74"/>
    </row>
    <row r="17" spans="2:19" x14ac:dyDescent="0.2">
      <c r="B17" s="26" t="s">
        <v>30</v>
      </c>
      <c r="C17" s="58">
        <v>146.76</v>
      </c>
      <c r="D17" s="59">
        <f t="shared" si="1"/>
        <v>146.16</v>
      </c>
      <c r="E17" s="60" t="s">
        <v>31</v>
      </c>
      <c r="F17" s="61"/>
      <c r="G17" s="38" t="s">
        <v>11</v>
      </c>
      <c r="H17" s="62">
        <v>100</v>
      </c>
      <c r="I17" s="61"/>
      <c r="J17" s="68" t="s">
        <v>50</v>
      </c>
      <c r="K17" s="68" t="s">
        <v>51</v>
      </c>
      <c r="L17" s="60" t="s">
        <v>40</v>
      </c>
      <c r="M17" s="57"/>
      <c r="N17" s="69">
        <v>41.427799999999998</v>
      </c>
      <c r="O17" s="69">
        <v>-74.571700000000007</v>
      </c>
      <c r="P17" s="57"/>
      <c r="Q17" s="73"/>
      <c r="R17" s="4"/>
      <c r="S17" s="74"/>
    </row>
    <row r="18" spans="2:19" x14ac:dyDescent="0.2">
      <c r="B18" s="26" t="s">
        <v>30</v>
      </c>
      <c r="C18" s="58">
        <v>146.80500000000001</v>
      </c>
      <c r="D18" s="59">
        <f t="shared" si="1"/>
        <v>146.20500000000001</v>
      </c>
      <c r="E18" s="60" t="s">
        <v>31</v>
      </c>
      <c r="F18" s="61"/>
      <c r="G18" s="38" t="s">
        <v>11</v>
      </c>
      <c r="H18" s="62">
        <v>103.5</v>
      </c>
      <c r="I18" s="61"/>
      <c r="J18" s="68" t="s">
        <v>47</v>
      </c>
      <c r="K18" s="68" t="s">
        <v>52</v>
      </c>
      <c r="L18" s="60" t="s">
        <v>49</v>
      </c>
      <c r="M18" s="57"/>
      <c r="N18" s="69">
        <v>42.076500000000003</v>
      </c>
      <c r="O18" s="69">
        <v>-74.106809999999996</v>
      </c>
      <c r="P18" s="57"/>
      <c r="Q18" s="4"/>
      <c r="R18" s="4"/>
      <c r="S18" s="75"/>
    </row>
    <row r="19" spans="2:19" x14ac:dyDescent="0.2">
      <c r="B19" s="26" t="s">
        <v>30</v>
      </c>
      <c r="C19" s="58">
        <v>146.85</v>
      </c>
      <c r="D19" s="59">
        <f t="shared" si="1"/>
        <v>146.25</v>
      </c>
      <c r="E19" s="60" t="s">
        <v>31</v>
      </c>
      <c r="F19" s="61"/>
      <c r="G19" s="38" t="s">
        <v>11</v>
      </c>
      <c r="H19" s="62">
        <v>141.30000000000001</v>
      </c>
      <c r="I19" s="61"/>
      <c r="J19" s="68" t="s">
        <v>53</v>
      </c>
      <c r="K19" s="68" t="s">
        <v>54</v>
      </c>
      <c r="L19" s="60" t="s">
        <v>46</v>
      </c>
      <c r="M19" s="57"/>
      <c r="N19" s="69">
        <v>41.802118999999998</v>
      </c>
      <c r="O19" s="69">
        <v>-73.163835000000006</v>
      </c>
      <c r="P19" s="57"/>
      <c r="Q19" s="4"/>
      <c r="R19" s="4"/>
      <c r="S19" s="75"/>
    </row>
    <row r="20" spans="2:19" x14ac:dyDescent="0.2">
      <c r="B20" s="26" t="s">
        <v>30</v>
      </c>
      <c r="C20" s="58">
        <v>146.86500000000001</v>
      </c>
      <c r="D20" s="59">
        <f t="shared" si="1"/>
        <v>146.26500000000001</v>
      </c>
      <c r="E20" s="60" t="s">
        <v>31</v>
      </c>
      <c r="F20" s="61"/>
      <c r="G20" s="38" t="s">
        <v>11</v>
      </c>
      <c r="H20" s="62">
        <v>156.69999999999999</v>
      </c>
      <c r="I20" s="61"/>
      <c r="J20" s="68" t="s">
        <v>55</v>
      </c>
      <c r="K20" s="68" t="s">
        <v>56</v>
      </c>
      <c r="L20" s="60" t="s">
        <v>57</v>
      </c>
      <c r="M20" s="57"/>
      <c r="N20" s="69">
        <v>41.372540000000001</v>
      </c>
      <c r="O20" s="69">
        <v>-72.099980000000002</v>
      </c>
      <c r="P20" s="57"/>
      <c r="Q20" s="4"/>
      <c r="R20" s="4"/>
      <c r="S20" s="75"/>
    </row>
    <row r="21" spans="2:19" ht="17" thickBot="1" x14ac:dyDescent="0.25">
      <c r="B21" s="26" t="s">
        <v>30</v>
      </c>
      <c r="C21" s="58">
        <v>146.89500000000001</v>
      </c>
      <c r="D21" s="59">
        <f t="shared" si="1"/>
        <v>146.29500000000002</v>
      </c>
      <c r="E21" s="60" t="s">
        <v>31</v>
      </c>
      <c r="F21" s="61"/>
      <c r="G21" s="38" t="s">
        <v>11</v>
      </c>
      <c r="H21" s="62">
        <v>100</v>
      </c>
      <c r="I21" s="61"/>
      <c r="J21" s="68" t="s">
        <v>58</v>
      </c>
      <c r="K21" s="68" t="s">
        <v>59</v>
      </c>
      <c r="L21" s="60" t="s">
        <v>60</v>
      </c>
      <c r="M21" s="57"/>
      <c r="N21" s="69">
        <v>41.784500000000001</v>
      </c>
      <c r="O21" s="69">
        <v>-73.694400000000002</v>
      </c>
      <c r="P21" s="57"/>
      <c r="Q21" s="73"/>
      <c r="R21" s="4"/>
      <c r="S21" s="74"/>
    </row>
    <row r="22" spans="2:19" ht="18" thickTop="1" thickBot="1" x14ac:dyDescent="0.25">
      <c r="B22" s="26" t="s">
        <v>30</v>
      </c>
      <c r="C22" s="58">
        <v>146.91</v>
      </c>
      <c r="D22" s="59">
        <f t="shared" si="1"/>
        <v>146.31</v>
      </c>
      <c r="E22" s="60" t="s">
        <v>31</v>
      </c>
      <c r="F22" s="61"/>
      <c r="G22" s="38" t="s">
        <v>11</v>
      </c>
      <c r="H22" s="62">
        <v>162.19999999999999</v>
      </c>
      <c r="I22" s="61"/>
      <c r="J22" s="68" t="s">
        <v>61</v>
      </c>
      <c r="K22" s="68" t="s">
        <v>62</v>
      </c>
      <c r="L22" s="60" t="s">
        <v>63</v>
      </c>
      <c r="M22" s="57"/>
      <c r="N22" s="69">
        <v>42.637599999999999</v>
      </c>
      <c r="O22" s="69">
        <v>-73.166200000000003</v>
      </c>
      <c r="P22" s="57"/>
      <c r="R22" s="55" t="s">
        <v>28</v>
      </c>
      <c r="S22" s="74"/>
    </row>
    <row r="23" spans="2:19" ht="17" thickTop="1" x14ac:dyDescent="0.2">
      <c r="B23" s="26" t="s">
        <v>30</v>
      </c>
      <c r="C23" s="58">
        <v>146.92500000000001</v>
      </c>
      <c r="D23" s="59">
        <f t="shared" si="1"/>
        <v>146.32500000000002</v>
      </c>
      <c r="E23" s="60" t="s">
        <v>31</v>
      </c>
      <c r="F23" s="61"/>
      <c r="G23" s="38" t="s">
        <v>11</v>
      </c>
      <c r="H23" s="62">
        <v>141.30000000000001</v>
      </c>
      <c r="I23" s="61"/>
      <c r="J23" s="68" t="s">
        <v>64</v>
      </c>
      <c r="K23" s="68" t="s">
        <v>65</v>
      </c>
      <c r="L23" s="60" t="s">
        <v>66</v>
      </c>
      <c r="M23" s="57"/>
      <c r="N23" s="69">
        <v>41.190390000000001</v>
      </c>
      <c r="O23" s="69">
        <v>-74.490390000000005</v>
      </c>
      <c r="P23" s="57"/>
      <c r="Q23" s="73"/>
      <c r="R23" s="4"/>
      <c r="S23" s="74"/>
    </row>
    <row r="24" spans="2:19" ht="17" thickBot="1" x14ac:dyDescent="0.25">
      <c r="B24" s="26" t="s">
        <v>30</v>
      </c>
      <c r="C24" s="58">
        <v>146.94</v>
      </c>
      <c r="D24" s="59">
        <f t="shared" si="1"/>
        <v>146.34</v>
      </c>
      <c r="E24" s="60" t="s">
        <v>31</v>
      </c>
      <c r="F24" s="61"/>
      <c r="G24" s="38" t="s">
        <v>11</v>
      </c>
      <c r="H24" s="62">
        <v>123</v>
      </c>
      <c r="I24" s="61"/>
      <c r="J24" s="68" t="s">
        <v>67</v>
      </c>
      <c r="K24" s="68" t="s">
        <v>68</v>
      </c>
      <c r="L24" s="60" t="s">
        <v>69</v>
      </c>
      <c r="M24" s="57"/>
      <c r="N24" s="69">
        <v>41.270800000000001</v>
      </c>
      <c r="O24" s="69">
        <v>-73.778099999999995</v>
      </c>
      <c r="P24" s="57"/>
      <c r="Q24" s="73"/>
      <c r="R24" s="4"/>
      <c r="S24" s="74"/>
    </row>
    <row r="25" spans="2:19" ht="18" thickTop="1" thickBot="1" x14ac:dyDescent="0.25">
      <c r="B25" s="26" t="s">
        <v>30</v>
      </c>
      <c r="C25" s="58">
        <v>146.95500000000001</v>
      </c>
      <c r="D25" s="59">
        <f t="shared" si="1"/>
        <v>146.35500000000002</v>
      </c>
      <c r="E25" s="60" t="s">
        <v>31</v>
      </c>
      <c r="F25" s="61"/>
      <c r="G25" s="38" t="s">
        <v>11</v>
      </c>
      <c r="H25" s="62">
        <v>141.30000000000001</v>
      </c>
      <c r="I25" s="61"/>
      <c r="J25" s="68" t="s">
        <v>70</v>
      </c>
      <c r="K25" s="68" t="s">
        <v>71</v>
      </c>
      <c r="L25" s="60" t="s">
        <v>72</v>
      </c>
      <c r="M25" s="57"/>
      <c r="N25" s="69">
        <v>40.960830000000001</v>
      </c>
      <c r="O25" s="69">
        <v>-73.922499999999999</v>
      </c>
      <c r="P25" s="57"/>
      <c r="R25" s="55" t="s">
        <v>28</v>
      </c>
      <c r="S25" s="56">
        <v>265223</v>
      </c>
    </row>
    <row r="26" spans="2:19" ht="17" thickTop="1" x14ac:dyDescent="0.2">
      <c r="B26" s="26" t="s">
        <v>30</v>
      </c>
      <c r="C26" s="58">
        <v>146.97</v>
      </c>
      <c r="D26" s="59">
        <f t="shared" si="1"/>
        <v>146.37</v>
      </c>
      <c r="E26" s="60" t="s">
        <v>31</v>
      </c>
      <c r="F26" s="61"/>
      <c r="G26" s="38" t="s">
        <v>11</v>
      </c>
      <c r="H26" s="62">
        <v>100</v>
      </c>
      <c r="I26" s="61"/>
      <c r="J26" s="68" t="s">
        <v>73</v>
      </c>
      <c r="K26" s="68" t="s">
        <v>74</v>
      </c>
      <c r="L26" s="60" t="s">
        <v>60</v>
      </c>
      <c r="M26" s="57"/>
      <c r="N26" s="69">
        <v>41.488799999999998</v>
      </c>
      <c r="O26" s="69">
        <v>-73.947500000000005</v>
      </c>
      <c r="P26" s="57"/>
      <c r="Q26" s="73"/>
      <c r="R26" s="4"/>
      <c r="S26" s="74"/>
    </row>
    <row r="27" spans="2:19" x14ac:dyDescent="0.2">
      <c r="B27" s="26" t="s">
        <v>30</v>
      </c>
      <c r="C27" s="58">
        <v>147.04499999999999</v>
      </c>
      <c r="D27" s="59">
        <f>C27+600/1000</f>
        <v>147.64499999999998</v>
      </c>
      <c r="E27" s="60" t="s">
        <v>75</v>
      </c>
      <c r="F27" s="61"/>
      <c r="G27" s="38" t="s">
        <v>11</v>
      </c>
      <c r="H27" s="62">
        <v>100</v>
      </c>
      <c r="I27" s="61"/>
      <c r="J27" s="68" t="s">
        <v>76</v>
      </c>
      <c r="K27" s="68" t="s">
        <v>77</v>
      </c>
      <c r="L27" s="60" t="s">
        <v>49</v>
      </c>
      <c r="M27" s="57"/>
      <c r="N27" s="69">
        <v>41.720399999999998</v>
      </c>
      <c r="O27" s="69">
        <v>-73.994900000000001</v>
      </c>
      <c r="P27" s="57"/>
      <c r="Q27" s="73"/>
      <c r="R27" s="4"/>
      <c r="S27" s="74"/>
    </row>
    <row r="28" spans="2:19" ht="17" thickBot="1" x14ac:dyDescent="0.25">
      <c r="B28" s="26" t="s">
        <v>30</v>
      </c>
      <c r="C28" s="58">
        <v>147.06</v>
      </c>
      <c r="D28" s="59">
        <f t="shared" ref="D28:D41" si="2">C28+600/1000</f>
        <v>147.66</v>
      </c>
      <c r="E28" s="60" t="s">
        <v>75</v>
      </c>
      <c r="F28" s="61"/>
      <c r="G28" s="38" t="s">
        <v>11</v>
      </c>
      <c r="H28" s="62">
        <v>114.8</v>
      </c>
      <c r="I28" s="61"/>
      <c r="J28" s="68" t="s">
        <v>78</v>
      </c>
      <c r="K28" s="68" t="s">
        <v>79</v>
      </c>
      <c r="L28" s="60" t="s">
        <v>69</v>
      </c>
      <c r="M28" s="57"/>
      <c r="N28" s="69">
        <v>41.080489999999998</v>
      </c>
      <c r="O28" s="69">
        <v>-73.806889999999996</v>
      </c>
      <c r="P28" s="57"/>
      <c r="S28" s="74"/>
    </row>
    <row r="29" spans="2:19" ht="18" thickTop="1" thickBot="1" x14ac:dyDescent="0.25">
      <c r="B29" s="26" t="s">
        <v>30</v>
      </c>
      <c r="C29" s="58">
        <v>147.07499999999999</v>
      </c>
      <c r="D29" s="59">
        <f t="shared" si="2"/>
        <v>147.67499999999998</v>
      </c>
      <c r="E29" s="60" t="s">
        <v>75</v>
      </c>
      <c r="F29" s="61"/>
      <c r="G29" s="38" t="s">
        <v>11</v>
      </c>
      <c r="H29" s="62">
        <v>94.8</v>
      </c>
      <c r="I29" s="61"/>
      <c r="J29" s="68" t="s">
        <v>80</v>
      </c>
      <c r="K29" s="68" t="s">
        <v>81</v>
      </c>
      <c r="L29" s="60" t="s">
        <v>49</v>
      </c>
      <c r="M29" s="57"/>
      <c r="N29" s="69">
        <v>41.684690000000003</v>
      </c>
      <c r="O29" s="69">
        <v>-74.355829999999997</v>
      </c>
      <c r="P29" s="57"/>
      <c r="Q29" s="73"/>
      <c r="R29" s="4"/>
      <c r="S29" s="56">
        <v>146625</v>
      </c>
    </row>
    <row r="30" spans="2:19" ht="17" thickTop="1" x14ac:dyDescent="0.2">
      <c r="B30" s="26" t="s">
        <v>30</v>
      </c>
      <c r="C30" s="58">
        <v>147.09</v>
      </c>
      <c r="D30" s="59">
        <f t="shared" si="2"/>
        <v>147.69</v>
      </c>
      <c r="E30" s="60" t="s">
        <v>75</v>
      </c>
      <c r="F30" s="61"/>
      <c r="G30" s="38" t="s">
        <v>41</v>
      </c>
      <c r="H30" s="62">
        <v>110.9</v>
      </c>
      <c r="I30" s="61"/>
      <c r="J30" s="68" t="s">
        <v>82</v>
      </c>
      <c r="K30" s="68" t="s">
        <v>83</v>
      </c>
      <c r="L30" s="60" t="s">
        <v>84</v>
      </c>
      <c r="M30" s="57"/>
      <c r="N30" s="69">
        <v>41.700409999999998</v>
      </c>
      <c r="O30" s="69">
        <v>-72.530259999999998</v>
      </c>
      <c r="P30" s="57"/>
      <c r="Q30" s="73"/>
      <c r="R30" s="4"/>
      <c r="S30" s="76"/>
    </row>
    <row r="31" spans="2:19" x14ac:dyDescent="0.2">
      <c r="B31" s="26" t="s">
        <v>30</v>
      </c>
      <c r="C31" s="58">
        <v>147.10499999999999</v>
      </c>
      <c r="D31" s="59">
        <f t="shared" si="2"/>
        <v>147.70499999999998</v>
      </c>
      <c r="E31" s="60" t="s">
        <v>75</v>
      </c>
      <c r="F31" s="61"/>
      <c r="G31" s="38" t="s">
        <v>11</v>
      </c>
      <c r="H31" s="62">
        <v>114.8</v>
      </c>
      <c r="I31" s="61"/>
      <c r="J31" s="68" t="s">
        <v>85</v>
      </c>
      <c r="K31" s="68" t="s">
        <v>86</v>
      </c>
      <c r="L31" s="60" t="s">
        <v>40</v>
      </c>
      <c r="M31" s="57"/>
      <c r="N31" s="69">
        <v>41.303330000000003</v>
      </c>
      <c r="O31" s="69">
        <v>-74.114189999999994</v>
      </c>
      <c r="P31" s="57"/>
      <c r="Q31" s="73"/>
      <c r="R31" s="4"/>
      <c r="S31" s="74"/>
    </row>
    <row r="32" spans="2:19" x14ac:dyDescent="0.2">
      <c r="B32" s="26" t="s">
        <v>30</v>
      </c>
      <c r="C32" s="58">
        <v>147.12</v>
      </c>
      <c r="D32" s="59">
        <f t="shared" si="2"/>
        <v>147.72</v>
      </c>
      <c r="E32" s="60" t="s">
        <v>75</v>
      </c>
      <c r="F32" s="61"/>
      <c r="G32" s="38" t="s">
        <v>11</v>
      </c>
      <c r="H32" s="62">
        <v>141.30000000000001</v>
      </c>
      <c r="I32" s="61"/>
      <c r="J32" s="68" t="s">
        <v>53</v>
      </c>
      <c r="K32" s="68" t="s">
        <v>87</v>
      </c>
      <c r="L32" s="60" t="s">
        <v>88</v>
      </c>
      <c r="M32" s="57"/>
      <c r="N32" s="69">
        <v>41.405999999999999</v>
      </c>
      <c r="O32" s="69">
        <v>-73.445999999999998</v>
      </c>
      <c r="P32" s="57"/>
      <c r="Q32" s="73"/>
      <c r="R32" s="4"/>
      <c r="S32" s="74"/>
    </row>
    <row r="33" spans="2:19" ht="17" thickBot="1" x14ac:dyDescent="0.25">
      <c r="B33" s="26" t="s">
        <v>30</v>
      </c>
      <c r="C33" s="58">
        <v>147.13499999999999</v>
      </c>
      <c r="D33" s="59">
        <f t="shared" si="2"/>
        <v>147.73499999999999</v>
      </c>
      <c r="E33" s="60" t="s">
        <v>75</v>
      </c>
      <c r="F33" s="61"/>
      <c r="G33" s="38" t="s">
        <v>11</v>
      </c>
      <c r="H33" s="62">
        <v>94.8</v>
      </c>
      <c r="I33" s="61"/>
      <c r="J33" s="68" t="s">
        <v>89</v>
      </c>
      <c r="K33" s="68" t="s">
        <v>90</v>
      </c>
      <c r="L33" s="60" t="s">
        <v>91</v>
      </c>
      <c r="M33" s="57"/>
      <c r="N33" s="69">
        <v>41.84057</v>
      </c>
      <c r="O33" s="69">
        <v>-74.576080000000005</v>
      </c>
      <c r="P33" s="57"/>
      <c r="Q33" s="73"/>
      <c r="R33" s="4"/>
      <c r="S33" s="74"/>
    </row>
    <row r="34" spans="2:19" ht="18" thickTop="1" thickBot="1" x14ac:dyDescent="0.25">
      <c r="B34" s="26" t="s">
        <v>30</v>
      </c>
      <c r="C34" s="58">
        <v>147.16499999999999</v>
      </c>
      <c r="D34" s="59">
        <f t="shared" si="2"/>
        <v>147.76499999999999</v>
      </c>
      <c r="E34" s="60" t="s">
        <v>75</v>
      </c>
      <c r="F34" s="61"/>
      <c r="G34" s="38" t="s">
        <v>11</v>
      </c>
      <c r="H34" s="62">
        <v>114.8</v>
      </c>
      <c r="I34" s="61"/>
      <c r="J34" s="68" t="s">
        <v>92</v>
      </c>
      <c r="K34" s="68" t="s">
        <v>93</v>
      </c>
      <c r="L34" s="60" t="s">
        <v>37</v>
      </c>
      <c r="M34" s="57"/>
      <c r="N34" s="69">
        <v>41.090009999999999</v>
      </c>
      <c r="O34" s="69">
        <v>-73.930030000000002</v>
      </c>
      <c r="P34" s="57"/>
      <c r="Q34" s="54">
        <v>5930</v>
      </c>
      <c r="R34" s="4"/>
      <c r="S34" s="56">
        <v>462389</v>
      </c>
    </row>
    <row r="35" spans="2:19" ht="18" thickTop="1" thickBot="1" x14ac:dyDescent="0.25">
      <c r="B35" s="26" t="s">
        <v>30</v>
      </c>
      <c r="C35" s="58">
        <v>147.21</v>
      </c>
      <c r="D35" s="59">
        <f t="shared" si="2"/>
        <v>147.81</v>
      </c>
      <c r="E35" s="60" t="s">
        <v>75</v>
      </c>
      <c r="F35" s="61"/>
      <c r="G35" s="38" t="s">
        <v>11</v>
      </c>
      <c r="H35" s="62">
        <v>110.9</v>
      </c>
      <c r="I35" s="61"/>
      <c r="J35" s="68" t="s">
        <v>94</v>
      </c>
      <c r="K35" s="68" t="s">
        <v>95</v>
      </c>
      <c r="L35" s="60" t="s">
        <v>96</v>
      </c>
      <c r="M35" s="57"/>
      <c r="N35" s="69">
        <v>42.193199999999997</v>
      </c>
      <c r="O35" s="69">
        <v>-73.631590000000003</v>
      </c>
      <c r="P35" s="57"/>
      <c r="S35" s="56" t="s">
        <v>97</v>
      </c>
    </row>
    <row r="36" spans="2:19" ht="17" thickTop="1" x14ac:dyDescent="0.2">
      <c r="B36" s="26" t="s">
        <v>30</v>
      </c>
      <c r="C36" s="58">
        <v>147.255</v>
      </c>
      <c r="D36" s="59">
        <f t="shared" si="2"/>
        <v>147.85499999999999</v>
      </c>
      <c r="E36" s="60" t="s">
        <v>75</v>
      </c>
      <c r="F36" s="61"/>
      <c r="G36" s="38" t="s">
        <v>41</v>
      </c>
      <c r="H36" s="62">
        <v>141.30000000000001</v>
      </c>
      <c r="I36" s="61"/>
      <c r="J36" s="68" t="s">
        <v>98</v>
      </c>
      <c r="K36" s="68" t="s">
        <v>99</v>
      </c>
      <c r="L36" s="60" t="s">
        <v>100</v>
      </c>
      <c r="M36" s="57"/>
      <c r="N36" s="69">
        <v>40.672370000000001</v>
      </c>
      <c r="O36" s="69">
        <v>-74.392179999999996</v>
      </c>
      <c r="P36" s="57"/>
      <c r="Q36" s="73"/>
      <c r="R36" s="4"/>
      <c r="S36" s="74"/>
    </row>
    <row r="37" spans="2:19" x14ac:dyDescent="0.2">
      <c r="B37" s="26" t="s">
        <v>30</v>
      </c>
      <c r="C37" s="58">
        <v>147.255</v>
      </c>
      <c r="D37" s="59">
        <f t="shared" si="2"/>
        <v>147.85499999999999</v>
      </c>
      <c r="E37" s="60" t="s">
        <v>75</v>
      </c>
      <c r="F37" s="61"/>
      <c r="G37" s="38" t="s">
        <v>41</v>
      </c>
      <c r="H37" s="62">
        <v>103.5</v>
      </c>
      <c r="I37" s="61"/>
      <c r="J37" s="68" t="s">
        <v>47</v>
      </c>
      <c r="K37" s="68" t="s">
        <v>101</v>
      </c>
      <c r="L37" s="60" t="s">
        <v>49</v>
      </c>
      <c r="M37" s="57"/>
      <c r="N37" s="69">
        <v>41.944900509999997</v>
      </c>
      <c r="O37" s="69">
        <v>-73.987998959999999</v>
      </c>
      <c r="P37" s="57"/>
      <c r="Q37" s="73"/>
      <c r="R37" s="4"/>
      <c r="S37" s="74"/>
    </row>
    <row r="38" spans="2:19" x14ac:dyDescent="0.2">
      <c r="B38" s="26" t="s">
        <v>30</v>
      </c>
      <c r="C38" s="58">
        <v>147.285</v>
      </c>
      <c r="D38" s="59">
        <f t="shared" si="2"/>
        <v>147.88499999999999</v>
      </c>
      <c r="E38" s="60" t="s">
        <v>75</v>
      </c>
      <c r="F38" s="61"/>
      <c r="G38" s="38" t="s">
        <v>41</v>
      </c>
      <c r="H38" s="62">
        <v>118.8</v>
      </c>
      <c r="I38" s="61"/>
      <c r="J38" s="68" t="s">
        <v>102</v>
      </c>
      <c r="K38" s="68" t="s">
        <v>103</v>
      </c>
      <c r="L38" s="60" t="s">
        <v>40</v>
      </c>
      <c r="M38" s="57"/>
      <c r="N38" s="69">
        <v>41.466009999999997</v>
      </c>
      <c r="O38" s="69">
        <v>-74.552430000000001</v>
      </c>
      <c r="P38" s="57"/>
      <c r="Q38" s="73"/>
      <c r="R38" s="4"/>
      <c r="S38" s="74"/>
    </row>
    <row r="39" spans="2:19" ht="17" thickBot="1" x14ac:dyDescent="0.25">
      <c r="B39" s="26" t="s">
        <v>30</v>
      </c>
      <c r="C39" s="58">
        <v>147.285</v>
      </c>
      <c r="D39" s="59">
        <f t="shared" si="2"/>
        <v>147.88499999999999</v>
      </c>
      <c r="E39" s="60" t="s">
        <v>75</v>
      </c>
      <c r="F39" s="61"/>
      <c r="G39" s="38" t="s">
        <v>41</v>
      </c>
      <c r="H39" s="62">
        <v>77</v>
      </c>
      <c r="I39" s="61"/>
      <c r="J39" s="68" t="s">
        <v>104</v>
      </c>
      <c r="K39" s="68" t="s">
        <v>105</v>
      </c>
      <c r="L39" s="60" t="s">
        <v>46</v>
      </c>
      <c r="M39" s="57"/>
      <c r="N39" s="69">
        <v>41.862009999999998</v>
      </c>
      <c r="O39" s="69">
        <v>-73.400069999999999</v>
      </c>
      <c r="P39" s="57"/>
      <c r="Q39" s="73"/>
      <c r="R39" s="4"/>
      <c r="S39" s="74"/>
    </row>
    <row r="40" spans="2:19" ht="18" thickTop="1" thickBot="1" x14ac:dyDescent="0.25">
      <c r="B40" s="26" t="s">
        <v>30</v>
      </c>
      <c r="C40" s="58">
        <v>147.30000000000001</v>
      </c>
      <c r="D40" s="59">
        <f t="shared" si="2"/>
        <v>147.9</v>
      </c>
      <c r="E40" s="60" t="s">
        <v>75</v>
      </c>
      <c r="F40" s="61"/>
      <c r="G40" s="38" t="s">
        <v>11</v>
      </c>
      <c r="H40" s="62">
        <v>100</v>
      </c>
      <c r="I40" s="61"/>
      <c r="J40" s="68" t="s">
        <v>106</v>
      </c>
      <c r="K40" s="68" t="s">
        <v>87</v>
      </c>
      <c r="L40" s="60" t="s">
        <v>88</v>
      </c>
      <c r="M40" s="57"/>
      <c r="N40" s="69">
        <v>41.357898710000001</v>
      </c>
      <c r="O40" s="69">
        <v>-73.475997919999998</v>
      </c>
      <c r="P40" s="57"/>
      <c r="Q40" s="54">
        <v>4593</v>
      </c>
      <c r="R40" s="55" t="s">
        <v>28</v>
      </c>
      <c r="S40" s="74"/>
    </row>
    <row r="41" spans="2:19" ht="18" thickTop="1" thickBot="1" x14ac:dyDescent="0.25">
      <c r="B41" s="41" t="s">
        <v>30</v>
      </c>
      <c r="C41" s="58">
        <v>147.38999999999999</v>
      </c>
      <c r="D41" s="59">
        <f t="shared" si="2"/>
        <v>147.98999999999998</v>
      </c>
      <c r="E41" s="60" t="s">
        <v>75</v>
      </c>
      <c r="F41" s="77"/>
      <c r="G41" s="43" t="s">
        <v>11</v>
      </c>
      <c r="H41" s="62">
        <v>156.69999999999999</v>
      </c>
      <c r="I41" s="77"/>
      <c r="J41" s="72" t="s">
        <v>107</v>
      </c>
      <c r="K41" s="72" t="s">
        <v>51</v>
      </c>
      <c r="L41" s="60" t="s">
        <v>40</v>
      </c>
      <c r="M41" s="57"/>
      <c r="N41" s="69">
        <v>41.42745</v>
      </c>
      <c r="O41" s="69">
        <v>-74.573369999999997</v>
      </c>
      <c r="P41" s="57"/>
      <c r="Q41" s="79">
        <v>4130</v>
      </c>
      <c r="R41" s="4"/>
      <c r="S41" s="108">
        <v>242534</v>
      </c>
    </row>
    <row r="42" spans="2:19" ht="17" thickTop="1" x14ac:dyDescent="0.2">
      <c r="B42" s="82" t="s">
        <v>108</v>
      </c>
      <c r="C42" s="83">
        <v>53.23</v>
      </c>
      <c r="D42" s="84">
        <f>C42-1000/1000</f>
        <v>52.23</v>
      </c>
      <c r="E42" s="85" t="s">
        <v>31</v>
      </c>
      <c r="F42" s="80"/>
      <c r="G42" s="30" t="s">
        <v>11</v>
      </c>
      <c r="H42" s="86">
        <v>162.19999999999999</v>
      </c>
      <c r="I42" s="80"/>
      <c r="J42" s="63" t="s">
        <v>61</v>
      </c>
      <c r="K42" s="68" t="s">
        <v>62</v>
      </c>
      <c r="L42" s="109" t="s">
        <v>63</v>
      </c>
      <c r="M42" s="93"/>
      <c r="N42" s="64">
        <v>42.637599999999999</v>
      </c>
      <c r="O42" s="64">
        <v>-73.166200000000003</v>
      </c>
      <c r="P42" s="93"/>
      <c r="Q42" s="105"/>
      <c r="R42" s="105"/>
      <c r="S42" s="110"/>
    </row>
    <row r="43" spans="2:19" x14ac:dyDescent="0.2">
      <c r="B43" s="26" t="s">
        <v>108</v>
      </c>
      <c r="C43" s="58">
        <v>53.31</v>
      </c>
      <c r="D43" s="59">
        <f t="shared" ref="D43:D45" si="3">C43-1000/1000</f>
        <v>52.31</v>
      </c>
      <c r="E43" s="60" t="s">
        <v>31</v>
      </c>
      <c r="F43" s="61"/>
      <c r="G43" s="38" t="s">
        <v>11</v>
      </c>
      <c r="H43" s="62">
        <v>114.8</v>
      </c>
      <c r="I43" s="61"/>
      <c r="J43" s="68" t="s">
        <v>109</v>
      </c>
      <c r="K43" s="68" t="s">
        <v>74</v>
      </c>
      <c r="L43" s="111" t="s">
        <v>60</v>
      </c>
      <c r="M43" s="57"/>
      <c r="N43" s="69">
        <v>41.488799999999998</v>
      </c>
      <c r="O43" s="69">
        <v>-73.947500000000005</v>
      </c>
      <c r="P43" s="57"/>
      <c r="Q43" s="106"/>
      <c r="R43" s="106"/>
      <c r="S43" s="75"/>
    </row>
    <row r="44" spans="2:19" x14ac:dyDescent="0.2">
      <c r="B44" s="26" t="s">
        <v>108</v>
      </c>
      <c r="C44" s="58">
        <v>53.55</v>
      </c>
      <c r="D44" s="59">
        <f t="shared" si="3"/>
        <v>52.55</v>
      </c>
      <c r="E44" s="60" t="s">
        <v>31</v>
      </c>
      <c r="F44" s="61"/>
      <c r="G44" s="38" t="s">
        <v>11</v>
      </c>
      <c r="H44" s="62">
        <v>156.69999999999999</v>
      </c>
      <c r="I44" s="61"/>
      <c r="J44" s="68" t="s">
        <v>85</v>
      </c>
      <c r="K44" s="68" t="s">
        <v>81</v>
      </c>
      <c r="L44" s="111" t="s">
        <v>49</v>
      </c>
      <c r="M44" s="57"/>
      <c r="N44" s="69">
        <v>41.684690000000003</v>
      </c>
      <c r="O44" s="69">
        <v>-74.355829999999997</v>
      </c>
      <c r="P44" s="57"/>
      <c r="Q44" s="106"/>
      <c r="R44" s="106"/>
      <c r="S44" s="75"/>
    </row>
    <row r="45" spans="2:19" ht="17" thickBot="1" x14ac:dyDescent="0.25">
      <c r="B45" s="41" t="s">
        <v>108</v>
      </c>
      <c r="C45" s="87">
        <v>53.73</v>
      </c>
      <c r="D45" s="88">
        <f t="shared" si="3"/>
        <v>52.73</v>
      </c>
      <c r="E45" s="81" t="s">
        <v>31</v>
      </c>
      <c r="F45" s="77"/>
      <c r="G45" s="43" t="s">
        <v>11</v>
      </c>
      <c r="H45" s="89">
        <v>146.19999999999999</v>
      </c>
      <c r="I45" s="77"/>
      <c r="J45" s="72" t="s">
        <v>80</v>
      </c>
      <c r="K45" s="72" t="s">
        <v>110</v>
      </c>
      <c r="L45" s="112" t="s">
        <v>49</v>
      </c>
      <c r="M45" s="47"/>
      <c r="N45" s="90">
        <v>41.673301700000003</v>
      </c>
      <c r="O45" s="90">
        <v>-74.38580322</v>
      </c>
      <c r="P45" s="47"/>
      <c r="Q45" s="91"/>
      <c r="R45" s="92"/>
      <c r="S45" s="97"/>
    </row>
    <row r="46" spans="2:19" ht="18" thickTop="1" thickBot="1" x14ac:dyDescent="0.25">
      <c r="B46" s="26" t="s">
        <v>111</v>
      </c>
      <c r="C46" s="58">
        <v>441.85</v>
      </c>
      <c r="D46" s="59">
        <f>C46+5000/1000</f>
        <v>446.85</v>
      </c>
      <c r="E46" s="60" t="s">
        <v>75</v>
      </c>
      <c r="F46" s="61"/>
      <c r="G46" s="38" t="s">
        <v>11</v>
      </c>
      <c r="H46" s="62">
        <v>203.5</v>
      </c>
      <c r="I46" s="61"/>
      <c r="J46" s="68" t="s">
        <v>112</v>
      </c>
      <c r="K46" s="68" t="s">
        <v>113</v>
      </c>
      <c r="L46" s="60" t="s">
        <v>46</v>
      </c>
      <c r="M46" s="57"/>
      <c r="N46" s="69">
        <v>41.632198330000001</v>
      </c>
      <c r="O46" s="69">
        <v>-73.344100949999998</v>
      </c>
      <c r="P46" s="57"/>
      <c r="Q46" s="95"/>
      <c r="R46" s="106"/>
      <c r="S46" s="94">
        <v>1124</v>
      </c>
    </row>
    <row r="47" spans="2:19" ht="18" thickTop="1" thickBot="1" x14ac:dyDescent="0.25">
      <c r="B47" s="26" t="s">
        <v>111</v>
      </c>
      <c r="C47" s="58">
        <v>442.85</v>
      </c>
      <c r="D47" s="59">
        <f t="shared" ref="D47:D49" si="4">C47+5000/1000</f>
        <v>447.85</v>
      </c>
      <c r="E47" s="60" t="s">
        <v>75</v>
      </c>
      <c r="F47" s="61"/>
      <c r="G47" s="38" t="s">
        <v>11</v>
      </c>
      <c r="H47" s="62">
        <v>156.69999999999999</v>
      </c>
      <c r="I47" s="61"/>
      <c r="J47" s="68" t="s">
        <v>107</v>
      </c>
      <c r="K47" s="68" t="s">
        <v>114</v>
      </c>
      <c r="L47" s="60" t="s">
        <v>96</v>
      </c>
      <c r="M47" s="57"/>
      <c r="N47" s="69">
        <v>42.331401820000004</v>
      </c>
      <c r="O47" s="69">
        <v>-73.411499019999994</v>
      </c>
      <c r="P47" s="57"/>
      <c r="Q47" s="54">
        <v>4130</v>
      </c>
      <c r="R47" s="106"/>
      <c r="S47" s="56">
        <v>242534</v>
      </c>
    </row>
    <row r="48" spans="2:19" ht="17" thickTop="1" x14ac:dyDescent="0.2">
      <c r="B48" s="26" t="s">
        <v>111</v>
      </c>
      <c r="C48" s="58">
        <v>443.55</v>
      </c>
      <c r="D48" s="59">
        <f t="shared" si="4"/>
        <v>448.55</v>
      </c>
      <c r="E48" s="60" t="s">
        <v>75</v>
      </c>
      <c r="F48" s="61"/>
      <c r="G48" s="38" t="s">
        <v>11</v>
      </c>
      <c r="H48" s="62">
        <v>156.69999999999999</v>
      </c>
      <c r="I48" s="61"/>
      <c r="J48" s="68" t="s">
        <v>85</v>
      </c>
      <c r="K48" s="68" t="s">
        <v>74</v>
      </c>
      <c r="L48" s="60" t="s">
        <v>60</v>
      </c>
      <c r="M48" s="57"/>
      <c r="N48" s="69">
        <v>41.488799999999998</v>
      </c>
      <c r="O48" s="69">
        <v>-73.947500000000005</v>
      </c>
      <c r="P48" s="57"/>
      <c r="Q48" s="95"/>
      <c r="R48" s="106"/>
      <c r="S48" s="75"/>
    </row>
    <row r="49" spans="2:19" x14ac:dyDescent="0.2">
      <c r="B49" s="26" t="s">
        <v>111</v>
      </c>
      <c r="C49" s="58">
        <v>443.8</v>
      </c>
      <c r="D49" s="59">
        <f t="shared" si="4"/>
        <v>448.8</v>
      </c>
      <c r="E49" s="60" t="s">
        <v>75</v>
      </c>
      <c r="F49" s="61"/>
      <c r="G49" s="38" t="s">
        <v>11</v>
      </c>
      <c r="H49" s="62">
        <v>114.8</v>
      </c>
      <c r="I49" s="61"/>
      <c r="J49" s="68" t="s">
        <v>35</v>
      </c>
      <c r="K49" s="68" t="s">
        <v>39</v>
      </c>
      <c r="L49" s="60" t="s">
        <v>40</v>
      </c>
      <c r="M49" s="57"/>
      <c r="N49" s="69">
        <v>41.391800000000003</v>
      </c>
      <c r="O49" s="69">
        <v>-74.116299999999995</v>
      </c>
      <c r="P49" s="57"/>
      <c r="Q49" s="95"/>
      <c r="R49" s="106"/>
      <c r="S49" s="75"/>
    </row>
    <row r="50" spans="2:19" x14ac:dyDescent="0.2">
      <c r="B50" s="26" t="s">
        <v>111</v>
      </c>
      <c r="C50" s="58">
        <v>445.125</v>
      </c>
      <c r="D50" s="59">
        <f>C50-5000/1000</f>
        <v>440.125</v>
      </c>
      <c r="E50" s="60" t="s">
        <v>31</v>
      </c>
      <c r="F50" s="61"/>
      <c r="G50" s="38" t="s">
        <v>11</v>
      </c>
      <c r="H50" s="62">
        <v>114.8</v>
      </c>
      <c r="I50" s="61"/>
      <c r="J50" s="68" t="s">
        <v>35</v>
      </c>
      <c r="K50" s="68" t="s">
        <v>114</v>
      </c>
      <c r="L50" s="60" t="s">
        <v>96</v>
      </c>
      <c r="M50" s="57"/>
      <c r="N50" s="69">
        <v>42.331401820000004</v>
      </c>
      <c r="O50" s="69">
        <v>-73.411499019999994</v>
      </c>
      <c r="P50" s="57"/>
      <c r="Q50" s="95"/>
      <c r="R50" s="106"/>
      <c r="S50" s="75"/>
    </row>
    <row r="51" spans="2:19" x14ac:dyDescent="0.2">
      <c r="B51" s="26" t="s">
        <v>111</v>
      </c>
      <c r="C51" s="58">
        <v>445.82499999999999</v>
      </c>
      <c r="D51" s="59">
        <f t="shared" ref="D51:D66" si="5">C51-5000/1000</f>
        <v>440.82499999999999</v>
      </c>
      <c r="E51" s="60" t="s">
        <v>31</v>
      </c>
      <c r="F51" s="61"/>
      <c r="G51" s="38" t="s">
        <v>11</v>
      </c>
      <c r="H51" s="62">
        <v>114.8</v>
      </c>
      <c r="I51" s="61"/>
      <c r="J51" s="68" t="s">
        <v>35</v>
      </c>
      <c r="K51" s="68" t="s">
        <v>115</v>
      </c>
      <c r="L51" s="60" t="s">
        <v>49</v>
      </c>
      <c r="M51" s="57"/>
      <c r="N51" s="69">
        <v>41.841030000000003</v>
      </c>
      <c r="O51" s="69">
        <v>-73.99006</v>
      </c>
      <c r="P51" s="57"/>
      <c r="Q51" s="95"/>
      <c r="R51" s="106"/>
      <c r="S51" s="75"/>
    </row>
    <row r="52" spans="2:19" x14ac:dyDescent="0.2">
      <c r="B52" s="26" t="s">
        <v>111</v>
      </c>
      <c r="C52" s="58">
        <v>445.9</v>
      </c>
      <c r="D52" s="59">
        <f t="shared" si="5"/>
        <v>440.9</v>
      </c>
      <c r="E52" s="60" t="s">
        <v>31</v>
      </c>
      <c r="F52" s="61"/>
      <c r="G52" s="38" t="s">
        <v>11</v>
      </c>
      <c r="H52" s="62">
        <v>82.5</v>
      </c>
      <c r="I52" s="61"/>
      <c r="J52" s="68" t="s">
        <v>80</v>
      </c>
      <c r="K52" s="68" t="s">
        <v>39</v>
      </c>
      <c r="L52" s="60" t="s">
        <v>40</v>
      </c>
      <c r="M52" s="57"/>
      <c r="N52" s="69">
        <v>41.391800000000003</v>
      </c>
      <c r="O52" s="69">
        <v>-74.116299999999995</v>
      </c>
      <c r="P52" s="57"/>
      <c r="Q52" s="95"/>
      <c r="R52" s="106"/>
      <c r="S52" s="75"/>
    </row>
    <row r="53" spans="2:19" x14ac:dyDescent="0.2">
      <c r="B53" s="26" t="s">
        <v>111</v>
      </c>
      <c r="C53" s="58">
        <v>447.52499999999998</v>
      </c>
      <c r="D53" s="59">
        <f t="shared" si="5"/>
        <v>442.52499999999998</v>
      </c>
      <c r="E53" s="60" t="s">
        <v>31</v>
      </c>
      <c r="F53" s="61"/>
      <c r="G53" s="38" t="s">
        <v>11</v>
      </c>
      <c r="H53" s="62">
        <v>82.5</v>
      </c>
      <c r="I53" s="61"/>
      <c r="J53" s="68" t="s">
        <v>80</v>
      </c>
      <c r="K53" s="68" t="s">
        <v>116</v>
      </c>
      <c r="L53" s="60" t="s">
        <v>91</v>
      </c>
      <c r="M53" s="57"/>
      <c r="N53" s="69">
        <v>41.617655999999997</v>
      </c>
      <c r="O53" s="69">
        <v>-74.426761999999997</v>
      </c>
      <c r="P53" s="57"/>
      <c r="Q53" s="95"/>
      <c r="R53" s="106"/>
      <c r="S53" s="75"/>
    </row>
    <row r="54" spans="2:19" ht="17" thickBot="1" x14ac:dyDescent="0.25">
      <c r="B54" s="26" t="s">
        <v>111</v>
      </c>
      <c r="C54" s="58">
        <v>447.72500000000002</v>
      </c>
      <c r="D54" s="59">
        <f t="shared" si="5"/>
        <v>442.72500000000002</v>
      </c>
      <c r="E54" s="60" t="s">
        <v>31</v>
      </c>
      <c r="F54" s="61"/>
      <c r="G54" s="38" t="s">
        <v>11</v>
      </c>
      <c r="H54" s="62">
        <v>100</v>
      </c>
      <c r="I54" s="61"/>
      <c r="J54" s="68" t="s">
        <v>117</v>
      </c>
      <c r="K54" s="68" t="s">
        <v>118</v>
      </c>
      <c r="L54" s="60" t="s">
        <v>49</v>
      </c>
      <c r="M54" s="57"/>
      <c r="N54" s="69">
        <v>41.609740000000002</v>
      </c>
      <c r="O54" s="69">
        <v>-73.990399999999994</v>
      </c>
      <c r="P54" s="57"/>
      <c r="Q54" s="95"/>
      <c r="R54" s="106"/>
      <c r="S54" s="75"/>
    </row>
    <row r="55" spans="2:19" ht="18" thickTop="1" thickBot="1" x14ac:dyDescent="0.25">
      <c r="B55" s="26" t="s">
        <v>111</v>
      </c>
      <c r="C55" s="58">
        <v>447.92</v>
      </c>
      <c r="D55" s="59">
        <f t="shared" si="5"/>
        <v>442.92</v>
      </c>
      <c r="E55" s="60" t="s">
        <v>31</v>
      </c>
      <c r="F55" s="61"/>
      <c r="G55" s="38" t="s">
        <v>11</v>
      </c>
      <c r="H55" s="62">
        <v>118.8</v>
      </c>
      <c r="I55" s="61"/>
      <c r="J55" s="68" t="s">
        <v>119</v>
      </c>
      <c r="K55" s="68" t="s">
        <v>120</v>
      </c>
      <c r="L55" s="60" t="s">
        <v>49</v>
      </c>
      <c r="M55" s="57"/>
      <c r="N55" s="69">
        <v>41.741219999999998</v>
      </c>
      <c r="O55" s="69">
        <v>-74.074759999999998</v>
      </c>
      <c r="P55" s="57"/>
      <c r="Q55" s="54">
        <v>4666</v>
      </c>
      <c r="R55" s="107"/>
      <c r="S55" s="75"/>
    </row>
    <row r="56" spans="2:19" ht="17" thickTop="1" x14ac:dyDescent="0.2">
      <c r="B56" s="26" t="s">
        <v>111</v>
      </c>
      <c r="C56" s="58">
        <v>448.22500000000002</v>
      </c>
      <c r="D56" s="59">
        <f t="shared" si="5"/>
        <v>443.22500000000002</v>
      </c>
      <c r="E56" s="60" t="s">
        <v>31</v>
      </c>
      <c r="F56" s="61"/>
      <c r="G56" s="38" t="s">
        <v>11</v>
      </c>
      <c r="H56" s="62">
        <v>114.8</v>
      </c>
      <c r="I56" s="61"/>
      <c r="J56" s="68" t="s">
        <v>35</v>
      </c>
      <c r="K56" s="68" t="s">
        <v>121</v>
      </c>
      <c r="L56" s="60" t="s">
        <v>40</v>
      </c>
      <c r="M56" s="57"/>
      <c r="N56" s="69">
        <v>41.264290000000003</v>
      </c>
      <c r="O56" s="69">
        <v>-74.384519999999995</v>
      </c>
      <c r="P56" s="57"/>
      <c r="Q56" s="95"/>
      <c r="R56" s="106"/>
      <c r="S56" s="75"/>
    </row>
    <row r="57" spans="2:19" x14ac:dyDescent="0.2">
      <c r="B57" s="26" t="s">
        <v>111</v>
      </c>
      <c r="C57" s="58">
        <v>448.27499999999998</v>
      </c>
      <c r="D57" s="59">
        <f t="shared" si="5"/>
        <v>443.27499999999998</v>
      </c>
      <c r="E57" s="60" t="s">
        <v>31</v>
      </c>
      <c r="F57" s="61"/>
      <c r="G57" s="38" t="s">
        <v>11</v>
      </c>
      <c r="H57" s="62">
        <v>114.8</v>
      </c>
      <c r="I57" s="61"/>
      <c r="J57" s="68" t="s">
        <v>122</v>
      </c>
      <c r="K57" s="68" t="s">
        <v>123</v>
      </c>
      <c r="L57" s="60" t="s">
        <v>124</v>
      </c>
      <c r="M57" s="57"/>
      <c r="N57" s="69">
        <v>42.200600000000001</v>
      </c>
      <c r="O57" s="69">
        <v>-74.230699999999999</v>
      </c>
      <c r="P57" s="57"/>
      <c r="Q57" s="95"/>
      <c r="R57" s="106"/>
      <c r="S57" s="75"/>
    </row>
    <row r="58" spans="2:19" x14ac:dyDescent="0.2">
      <c r="B58" s="26" t="s">
        <v>111</v>
      </c>
      <c r="C58" s="58">
        <v>448.32499999999999</v>
      </c>
      <c r="D58" s="59">
        <f t="shared" si="5"/>
        <v>443.32499999999999</v>
      </c>
      <c r="E58" s="60" t="s">
        <v>31</v>
      </c>
      <c r="F58" s="61"/>
      <c r="G58" s="38" t="s">
        <v>11</v>
      </c>
      <c r="H58" s="62">
        <v>123</v>
      </c>
      <c r="I58" s="61"/>
      <c r="J58" s="68" t="s">
        <v>85</v>
      </c>
      <c r="K58" s="68" t="s">
        <v>125</v>
      </c>
      <c r="L58" s="60" t="s">
        <v>40</v>
      </c>
      <c r="M58" s="57"/>
      <c r="N58" s="69">
        <v>41.441540000000003</v>
      </c>
      <c r="O58" s="69">
        <v>-74.573790000000002</v>
      </c>
      <c r="P58" s="57"/>
      <c r="Q58" s="95"/>
      <c r="R58" s="106"/>
      <c r="S58" s="75"/>
    </row>
    <row r="59" spans="2:19" x14ac:dyDescent="0.2">
      <c r="B59" s="26" t="s">
        <v>111</v>
      </c>
      <c r="C59" s="58">
        <v>449.17500000000001</v>
      </c>
      <c r="D59" s="59">
        <f t="shared" si="5"/>
        <v>444.17500000000001</v>
      </c>
      <c r="E59" s="60" t="s">
        <v>31</v>
      </c>
      <c r="F59" s="61"/>
      <c r="G59" s="38" t="s">
        <v>11</v>
      </c>
      <c r="H59" s="62">
        <v>82.5</v>
      </c>
      <c r="I59" s="61"/>
      <c r="J59" s="68" t="s">
        <v>80</v>
      </c>
      <c r="K59" s="68" t="s">
        <v>126</v>
      </c>
      <c r="L59" s="78" t="s">
        <v>49</v>
      </c>
      <c r="M59" s="57"/>
      <c r="N59" s="69">
        <v>42.029640000000001</v>
      </c>
      <c r="O59" s="69">
        <v>-74.099999999999994</v>
      </c>
      <c r="P59" s="57"/>
      <c r="Q59" s="95"/>
      <c r="R59" s="106"/>
      <c r="S59" s="75"/>
    </row>
    <row r="60" spans="2:19" x14ac:dyDescent="0.2">
      <c r="B60" s="26" t="s">
        <v>111</v>
      </c>
      <c r="C60" s="58">
        <v>449.42500000000001</v>
      </c>
      <c r="D60" s="59">
        <f t="shared" si="5"/>
        <v>444.42500000000001</v>
      </c>
      <c r="E60" s="60" t="s">
        <v>31</v>
      </c>
      <c r="F60" s="61"/>
      <c r="G60" s="38" t="s">
        <v>11</v>
      </c>
      <c r="H60" s="62">
        <v>162.19999999999999</v>
      </c>
      <c r="I60" s="61"/>
      <c r="J60" s="68" t="s">
        <v>61</v>
      </c>
      <c r="K60" s="68" t="s">
        <v>62</v>
      </c>
      <c r="L60" s="78" t="s">
        <v>63</v>
      </c>
      <c r="M60" s="57"/>
      <c r="N60" s="69">
        <v>42.637599999999999</v>
      </c>
      <c r="O60" s="69">
        <v>-73.166200000000003</v>
      </c>
      <c r="P60" s="57"/>
      <c r="Q60" s="95"/>
      <c r="R60" s="106"/>
      <c r="S60" s="75"/>
    </row>
    <row r="61" spans="2:19" x14ac:dyDescent="0.2">
      <c r="B61" s="26" t="s">
        <v>111</v>
      </c>
      <c r="C61" s="58">
        <v>449.47500000000002</v>
      </c>
      <c r="D61" s="59">
        <f t="shared" si="5"/>
        <v>444.47500000000002</v>
      </c>
      <c r="E61" s="60" t="s">
        <v>31</v>
      </c>
      <c r="F61" s="61"/>
      <c r="G61" s="38" t="s">
        <v>11</v>
      </c>
      <c r="H61" s="62">
        <v>71.900000000000006</v>
      </c>
      <c r="I61" s="61"/>
      <c r="J61" s="68" t="s">
        <v>127</v>
      </c>
      <c r="K61" s="68" t="s">
        <v>128</v>
      </c>
      <c r="L61" s="60" t="s">
        <v>40</v>
      </c>
      <c r="M61" s="57"/>
      <c r="N61" s="69">
        <v>41.536180000000002</v>
      </c>
      <c r="O61" s="69">
        <v>-74.046080000000003</v>
      </c>
      <c r="P61" s="57"/>
      <c r="Q61" s="95"/>
      <c r="R61" s="106"/>
      <c r="S61" s="75"/>
    </row>
    <row r="62" spans="2:19" x14ac:dyDescent="0.2">
      <c r="B62" s="26" t="s">
        <v>111</v>
      </c>
      <c r="C62" s="58">
        <v>449.52499999999998</v>
      </c>
      <c r="D62" s="59">
        <f t="shared" si="5"/>
        <v>444.52499999999998</v>
      </c>
      <c r="E62" s="60" t="s">
        <v>31</v>
      </c>
      <c r="F62" s="61"/>
      <c r="G62" s="38" t="s">
        <v>11</v>
      </c>
      <c r="H62" s="62">
        <v>123</v>
      </c>
      <c r="I62" s="61"/>
      <c r="J62" s="68" t="s">
        <v>129</v>
      </c>
      <c r="K62" s="68" t="s">
        <v>51</v>
      </c>
      <c r="L62" s="60" t="s">
        <v>40</v>
      </c>
      <c r="M62" s="57"/>
      <c r="N62" s="69">
        <v>41.42745</v>
      </c>
      <c r="O62" s="69">
        <v>-74.573369999999997</v>
      </c>
      <c r="P62" s="57"/>
      <c r="Q62" s="95"/>
      <c r="R62" s="106"/>
      <c r="S62" s="75"/>
    </row>
    <row r="63" spans="2:19" x14ac:dyDescent="0.2">
      <c r="B63" s="26" t="s">
        <v>111</v>
      </c>
      <c r="C63" s="58">
        <v>449.57499999999999</v>
      </c>
      <c r="D63" s="59">
        <f t="shared" si="5"/>
        <v>444.57499999999999</v>
      </c>
      <c r="E63" s="60" t="s">
        <v>31</v>
      </c>
      <c r="F63" s="61"/>
      <c r="G63" s="38" t="s">
        <v>11</v>
      </c>
      <c r="H63" s="62">
        <v>100</v>
      </c>
      <c r="I63" s="61"/>
      <c r="J63" s="68" t="s">
        <v>130</v>
      </c>
      <c r="K63" s="68" t="s">
        <v>74</v>
      </c>
      <c r="L63" s="60" t="s">
        <v>60</v>
      </c>
      <c r="M63" s="57"/>
      <c r="N63" s="69">
        <v>41.488799999999998</v>
      </c>
      <c r="O63" s="69">
        <v>-73.947500000000005</v>
      </c>
      <c r="P63" s="57"/>
      <c r="Q63" s="95"/>
      <c r="R63" s="106"/>
      <c r="S63" s="75"/>
    </row>
    <row r="64" spans="2:19" x14ac:dyDescent="0.2">
      <c r="B64" s="26" t="s">
        <v>111</v>
      </c>
      <c r="C64" s="58">
        <v>449.67500000000001</v>
      </c>
      <c r="D64" s="59">
        <f t="shared" si="5"/>
        <v>444.67500000000001</v>
      </c>
      <c r="E64" s="60" t="s">
        <v>31</v>
      </c>
      <c r="F64" s="61"/>
      <c r="G64" s="38" t="s">
        <v>11</v>
      </c>
      <c r="H64" s="62">
        <v>162.19999999999999</v>
      </c>
      <c r="I64" s="61"/>
      <c r="J64" s="68" t="s">
        <v>85</v>
      </c>
      <c r="K64" s="68" t="s">
        <v>131</v>
      </c>
      <c r="L64" s="60" t="s">
        <v>40</v>
      </c>
      <c r="M64" s="57"/>
      <c r="N64" s="69">
        <v>41.408969999999997</v>
      </c>
      <c r="O64" s="69">
        <v>-74.354920000000007</v>
      </c>
      <c r="P64" s="57"/>
      <c r="Q64" s="95"/>
      <c r="R64" s="106"/>
      <c r="S64" s="75"/>
    </row>
    <row r="65" spans="2:19" ht="17" thickBot="1" x14ac:dyDescent="0.25">
      <c r="B65" s="26" t="s">
        <v>111</v>
      </c>
      <c r="C65" s="58">
        <v>449.875</v>
      </c>
      <c r="D65" s="59">
        <f t="shared" si="5"/>
        <v>444.875</v>
      </c>
      <c r="E65" s="60" t="s">
        <v>31</v>
      </c>
      <c r="F65" s="61"/>
      <c r="G65" s="38" t="s">
        <v>11</v>
      </c>
      <c r="H65" s="62">
        <v>114.8</v>
      </c>
      <c r="I65" s="61"/>
      <c r="J65" s="68" t="s">
        <v>35</v>
      </c>
      <c r="K65" s="68" t="s">
        <v>116</v>
      </c>
      <c r="L65" s="60" t="s">
        <v>91</v>
      </c>
      <c r="M65" s="57"/>
      <c r="N65" s="69">
        <v>41.617655999999997</v>
      </c>
      <c r="O65" s="69">
        <v>-74.426761999999997</v>
      </c>
      <c r="P65" s="57"/>
      <c r="Q65" s="95"/>
      <c r="R65" s="106"/>
      <c r="S65" s="75"/>
    </row>
    <row r="66" spans="2:19" ht="18" thickTop="1" thickBot="1" x14ac:dyDescent="0.25">
      <c r="B66" s="41" t="s">
        <v>111</v>
      </c>
      <c r="C66" s="87">
        <v>449.92500000000001</v>
      </c>
      <c r="D66" s="88">
        <f t="shared" si="5"/>
        <v>444.92500000000001</v>
      </c>
      <c r="E66" s="81" t="s">
        <v>31</v>
      </c>
      <c r="F66" s="77"/>
      <c r="G66" s="43" t="s">
        <v>11</v>
      </c>
      <c r="H66" s="89">
        <v>110.9</v>
      </c>
      <c r="I66" s="77"/>
      <c r="J66" s="72" t="s">
        <v>94</v>
      </c>
      <c r="K66" s="72" t="s">
        <v>95</v>
      </c>
      <c r="L66" s="81" t="s">
        <v>96</v>
      </c>
      <c r="M66" s="47"/>
      <c r="N66" s="96">
        <v>42.193199999999997</v>
      </c>
      <c r="O66" s="96">
        <v>-73.631590000000003</v>
      </c>
      <c r="P66" s="47"/>
      <c r="Q66" s="91"/>
      <c r="R66" s="55" t="s">
        <v>28</v>
      </c>
      <c r="S66" s="97"/>
    </row>
    <row r="67" spans="2:19" ht="17" thickTop="1" x14ac:dyDescent="0.2">
      <c r="B67" s="1"/>
      <c r="C67" s="2"/>
      <c r="D67" s="2"/>
      <c r="E67" s="1"/>
      <c r="F67" s="1"/>
      <c r="G67" s="3"/>
      <c r="H67" s="3"/>
      <c r="I67" s="4"/>
      <c r="J67" s="5"/>
      <c r="K67" s="5"/>
      <c r="L67" s="5"/>
      <c r="N67" s="98"/>
      <c r="O67" s="9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2022-10-15T15:47:21Z</dcterms:created>
  <dcterms:modified xsi:type="dcterms:W3CDTF">2022-10-15T15:59:35Z</dcterms:modified>
</cp:coreProperties>
</file>